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Koptāme" sheetId="6" r:id="rId1"/>
    <sheet name="Kopsav.apr." sheetId="5" r:id="rId2"/>
    <sheet name="Lok.tāme_1" sheetId="2" r:id="rId3"/>
  </sheets>
  <definedNames>
    <definedName name="_xlnm.Print_Area" localSheetId="1">Kopsav.apr.!$A$1:$H$34</definedName>
    <definedName name="_xlnm.Print_Area" localSheetId="0">Koptāme!$A$1:$C$34</definedName>
    <definedName name="_xlnm.Print_Area" localSheetId="2">Lok.tāme_1!$A$1:$P$122</definedName>
  </definedNames>
  <calcPr calcId="144525"/>
</workbook>
</file>

<file path=xl/sharedStrings.xml><?xml version="1.0" encoding="utf-8"?>
<sst xmlns="http://schemas.openxmlformats.org/spreadsheetml/2006/main" count="432" uniqueCount="225">
  <si>
    <t>Pielikums Nr.2.</t>
  </si>
  <si>
    <t>Būvniecības koptāme</t>
  </si>
  <si>
    <t>Objekta nosaukums</t>
  </si>
  <si>
    <t>H. Ā. Krēgera dzimtas kapliča</t>
  </si>
  <si>
    <t>Būves nosaukums</t>
  </si>
  <si>
    <t>H. Ā. Krēgera dzimtas kapličas restaurācijas/rekonstrukcijas darbi</t>
  </si>
  <si>
    <t>Objekta adrese</t>
  </si>
  <si>
    <t>Klusā iela 2 , Miera iela 66, Rīga</t>
  </si>
  <si>
    <t>Pasūtījuma Nr.</t>
  </si>
  <si>
    <t> </t>
  </si>
  <si>
    <t>Nr.p. k.</t>
  </si>
  <si>
    <t>Objekta izmaksas (euro)</t>
  </si>
  <si>
    <t>Kopā</t>
  </si>
  <si>
    <t>PVN (21%)</t>
  </si>
  <si>
    <t>Sastādīja</t>
  </si>
  <si>
    <t>(paraksts un tā atšifrējums, datums)</t>
  </si>
  <si>
    <t>Tāme sastādīta</t>
  </si>
  <si>
    <t>Pārbaudīja</t>
  </si>
  <si>
    <t>Sertifikāta Nr.</t>
  </si>
  <si>
    <t>Kopsavilkuma aprēķins Nr.1</t>
  </si>
  <si>
    <t>(būvdarbu veids vai konstruktīvā elementa nosaukums)</t>
  </si>
  <si>
    <r>
      <t>Par kopējo summu (</t>
    </r>
    <r>
      <rPr>
        <i/>
        <sz val="11"/>
        <rFont val="Arial"/>
        <charset val="186"/>
      </rPr>
      <t>euro</t>
    </r>
    <r>
      <rPr>
        <sz val="11"/>
        <rFont val="Arial"/>
        <charset val="186"/>
      </rPr>
      <t>)</t>
    </r>
    <r>
      <rPr>
        <i/>
        <sz val="11"/>
        <rFont val="Arial"/>
        <charset val="186"/>
      </rPr>
      <t xml:space="preserve"> </t>
    </r>
  </si>
  <si>
    <r>
      <t>Kopējā darbietilpība (c/h)</t>
    </r>
    <r>
      <rPr>
        <i/>
        <sz val="11"/>
        <rFont val="Arial"/>
        <charset val="186"/>
      </rPr>
      <t xml:space="preserve">  </t>
    </r>
  </si>
  <si>
    <t>Nr. p. k.</t>
  </si>
  <si>
    <t>Kods, tāmes Nr.</t>
  </si>
  <si>
    <t>Būvdarbu veids vai konstruktīvā elementa nosaukums</t>
  </si>
  <si>
    <t>Tāmes izmaksas</t>
  </si>
  <si>
    <t>Tai skaitā</t>
  </si>
  <si>
    <t>Darbietilpība (c/h)</t>
  </si>
  <si>
    <t>darba alga</t>
  </si>
  <si>
    <t>būvizstrādāju-mi</t>
  </si>
  <si>
    <t>mehānismi</t>
  </si>
  <si>
    <t>Kopā:</t>
  </si>
  <si>
    <t>Lokālā tāme Nr. 1</t>
  </si>
  <si>
    <t>Lielie kapi</t>
  </si>
  <si>
    <r>
      <t>Tāme sastādīta 2024. gada tirgus cenās. Tāmes izmaksas ________</t>
    </r>
    <r>
      <rPr>
        <i/>
        <sz val="11"/>
        <rFont val="Arial"/>
        <charset val="186"/>
      </rPr>
      <t>euro</t>
    </r>
  </si>
  <si>
    <t>Tāme sastādīta 2024. gada __.________________</t>
  </si>
  <si>
    <t>Kods*</t>
  </si>
  <si>
    <t>Būvdarbu nosaukums</t>
  </si>
  <si>
    <t>Mērv.</t>
  </si>
  <si>
    <t>Daudz.</t>
  </si>
  <si>
    <t>Vienības izmaksas</t>
  </si>
  <si>
    <t>Kopā uz visu apjomu</t>
  </si>
  <si>
    <t>laika norma (c/h)</t>
  </si>
  <si>
    <r>
      <rPr>
        <sz val="11"/>
        <rFont val="Arial"/>
        <charset val="186"/>
      </rPr>
      <t>darba samaksas likme (</t>
    </r>
    <r>
      <rPr>
        <i/>
        <sz val="11"/>
        <rFont val="Arial"/>
        <charset val="186"/>
      </rPr>
      <t>euro</t>
    </r>
    <r>
      <rPr>
        <sz val="11"/>
        <rFont val="Arial"/>
        <charset val="186"/>
      </rPr>
      <t>/h)</t>
    </r>
  </si>
  <si>
    <t>būvizstrād-ājumi</t>
  </si>
  <si>
    <t>kopā</t>
  </si>
  <si>
    <t>darbietilpība (c/h)</t>
  </si>
  <si>
    <t>summa</t>
  </si>
  <si>
    <t>TERITORIJA</t>
  </si>
  <si>
    <t>1.1</t>
  </si>
  <si>
    <t>03-00000</t>
  </si>
  <si>
    <t>Zemes slāņa (~0,20 cm dziļumā) norakšana kapličai pa perimetru, roku darbs. Grunts novietošana atbērtnē. Atrasto būvdetaļu foto fiksācija un to saglabāšana, arheologa uzraudzība</t>
  </si>
  <si>
    <t>kpl.</t>
  </si>
  <si>
    <t>1.2</t>
  </si>
  <si>
    <t>Liekā noraktā zemes slāņa izvešana līdz pasūtītāja norādītai krautnei (5 km robežās)</t>
  </si>
  <si>
    <t>m3</t>
  </si>
  <si>
    <t>1.3</t>
  </si>
  <si>
    <t>Pamatslāņa līdzināšana un blīvēšana (49m2)</t>
  </si>
  <si>
    <t>1.4</t>
  </si>
  <si>
    <t>Ģeotekstila ieklāšana NW9 k=1,3 (49m2)</t>
  </si>
  <si>
    <t>1.5</t>
  </si>
  <si>
    <t>Grants šķembu maisījuma jaukšana, ieklāšana, blīvēšana (grants/šķembu maisījums sētas iekšpusē,  sētas pamatnes ārmalā 300 mm platumā)</t>
  </si>
  <si>
    <t>1.6</t>
  </si>
  <si>
    <t>Zāliena atjaunošana ap sētas pamatni 1m platumā (augsnes sagatavošana, zāliena sēšana, 27m2)</t>
  </si>
  <si>
    <t>1.7</t>
  </si>
  <si>
    <t>05-00000</t>
  </si>
  <si>
    <t>Norobežojošās žoga pamatnes izbūve (blietētas šķembas, betons C25, veidņu materiāli)</t>
  </si>
  <si>
    <t>m</t>
  </si>
  <si>
    <t>1.8</t>
  </si>
  <si>
    <t>Sētas pamatnes formu izgatavošana, detaļu izgatavošana betonā (baltais cements)</t>
  </si>
  <si>
    <t>1.9</t>
  </si>
  <si>
    <t>Betonā (baltais cements) izgatavotu sētas pamatnes bloku montāža</t>
  </si>
  <si>
    <t>1.10</t>
  </si>
  <si>
    <t>Būvgružu utilizācija (5m3 konteiners)</t>
  </si>
  <si>
    <t>PIRMSRESTAURĀCIJAS IZPĒTE/ DARBU DOKUMENTĀCIJA</t>
  </si>
  <si>
    <t>2.1</t>
  </si>
  <si>
    <t>11-00000</t>
  </si>
  <si>
    <t>Pirms restaurācijā pielietoto javu sastāvu, krāsu laboratoriskā  izpēte</t>
  </si>
  <si>
    <t>paraugs</t>
  </si>
  <si>
    <t>2.2</t>
  </si>
  <si>
    <t>Restaurācijas darbu pases izstrāde (3 oriģināleksemplāri)</t>
  </si>
  <si>
    <t>KAPLIČAS VIRSZEMES DAĻA</t>
  </si>
  <si>
    <t>FASĀDE</t>
  </si>
  <si>
    <t>3.1</t>
  </si>
  <si>
    <t>Fasādes bojāto apdares slāņu, javas lējumu demontāža maksimāli saglabājot oriģinālo</t>
  </si>
  <si>
    <t>m2</t>
  </si>
  <si>
    <t>3.2</t>
  </si>
  <si>
    <t>Smilšakmens kapa plāksnes nocelšana no javas postamenta, bojātā javas postamenta demontāža</t>
  </si>
  <si>
    <t>3.3</t>
  </si>
  <si>
    <t>Smilšakmens kapa plāksnes konservācija (akmens virsmas attīrīšana, plaisu vietu materiāla struktūras nostiprināšana, pielabošana, akmens virsmas hidrofobizācija)</t>
  </si>
  <si>
    <t>3.4</t>
  </si>
  <si>
    <t>Javas postamenta atjaunošana</t>
  </si>
  <si>
    <t>3.5</t>
  </si>
  <si>
    <t>Kapličas ķieģeļu mūra virsmas attīrīšana no netīrumu un bioloģijas slāņa</t>
  </si>
  <si>
    <t>3.6</t>
  </si>
  <si>
    <t>Nestabilā mūra fragmentu, bojāto ķieģeļu pārmūrēšana, kapličas ventilācijas kanālu atjaunošana (prognoze, 50% no kopējā apjoma)</t>
  </si>
  <si>
    <t>3.7</t>
  </si>
  <si>
    <t>Vēsturiski māla pilnķieģeļi</t>
  </si>
  <si>
    <t>gab.</t>
  </si>
  <si>
    <t>3.8</t>
  </si>
  <si>
    <t>Kaļķu java 25kg</t>
  </si>
  <si>
    <t>iepak.</t>
  </si>
  <si>
    <t>3.9</t>
  </si>
  <si>
    <t xml:space="preserve">Minerālā sastāvā izgatavotu kontrforsu izgatavošana pēc oriģināla (formu noņemšana, atformēšana), izgatavoto detaļu montāža </t>
  </si>
  <si>
    <t>3.10</t>
  </si>
  <si>
    <t>Kapličas fasādes apmešana ar kaļķu javas apmetumu, t.sk. dekoratīvo elementu (krusta, zobinājuma) izvilkšana apmetumā</t>
  </si>
  <si>
    <t>3.11</t>
  </si>
  <si>
    <t>HIST Trass Vorspritzputz 30 KG vai ekvivalents</t>
  </si>
  <si>
    <t>3.12</t>
  </si>
  <si>
    <t>HIST Trass Sanierputz 30 KG vai ekvivalents</t>
  </si>
  <si>
    <t>HIST Feinputz 25kg</t>
  </si>
  <si>
    <t>3.13</t>
  </si>
  <si>
    <t>Javas karnīžu izvilkšana</t>
  </si>
  <si>
    <t>3.14</t>
  </si>
  <si>
    <t>3.15</t>
  </si>
  <si>
    <t>Palīgmateriāli</t>
  </si>
  <si>
    <t>kompl.</t>
  </si>
  <si>
    <t>3.16</t>
  </si>
  <si>
    <t>Kapličas fasādes krāsošana ar kaļķu krāsu 2 reizes</t>
  </si>
  <si>
    <t>3.17</t>
  </si>
  <si>
    <t xml:space="preserve"> Tonēta kaļķu krāsa 12,5l</t>
  </si>
  <si>
    <t>3.18</t>
  </si>
  <si>
    <t>Kapličas fasādes hidrofobizācija</t>
  </si>
  <si>
    <t>3.19</t>
  </si>
  <si>
    <t>Funcosil FC  vai ekvivalents</t>
  </si>
  <si>
    <t>l</t>
  </si>
  <si>
    <t>3.20</t>
  </si>
  <si>
    <t>4</t>
  </si>
  <si>
    <t>JUMTS</t>
  </si>
  <si>
    <t>4.1</t>
  </si>
  <si>
    <t>09-00000</t>
  </si>
  <si>
    <t>Mūrlatu, spāru konstrukcijas sagatavošana un montāžas (mūrlatas 100x100, spāres 60x150, stiprinājumi)</t>
  </si>
  <si>
    <t>4.2</t>
  </si>
  <si>
    <t>Jumta konstrukciju apstrāde ar antipirēnu</t>
  </si>
  <si>
    <t>4.3</t>
  </si>
  <si>
    <t>Kalibrētu dēļu montāža</t>
  </si>
  <si>
    <t>4.4</t>
  </si>
  <si>
    <t xml:space="preserve">Zemklājuma ieklāšana </t>
  </si>
  <si>
    <t>4.5</t>
  </si>
  <si>
    <t>Slānekļa seguma ieklāšana</t>
  </si>
  <si>
    <t>4.6</t>
  </si>
  <si>
    <t>Kores apdare ar titāncinku</t>
  </si>
  <si>
    <t>4.7</t>
  </si>
  <si>
    <t>Jumta pieslēgumu vietu iestāde</t>
  </si>
  <si>
    <t>4.8</t>
  </si>
  <si>
    <t>Metāla krusta restaurācija (virsmas kracēšana bojāto vietu papildināšana, gruntēšana ar lineļļas grunti, krāsošana)</t>
  </si>
  <si>
    <t>AIĻU AIZPILDĪJUMS</t>
  </si>
  <si>
    <t>5.1</t>
  </si>
  <si>
    <t xml:space="preserve">Koka vērtņu, virsgaismas loga restaurācija (vērtņu virsmas attīrīšana, bojāto vietu protezēšana, virsgaismas loga izgatavošana un iestiklošana, koka virsmas eļļošana, krāsošana ar sedzošu lineļļas krāsu. Metāla furnitūras atjaunošana) </t>
  </si>
  <si>
    <t>5.2</t>
  </si>
  <si>
    <t>Zudušo metāla režģu slēģu izgatavošana, montāža</t>
  </si>
  <si>
    <t>5.3</t>
  </si>
  <si>
    <t>Metāla režģu slēģu karstā cinkošana, cinka pēcapstrāde, krāsošana</t>
  </si>
  <si>
    <t>IEKŠTELPA</t>
  </si>
  <si>
    <t>6.1</t>
  </si>
  <si>
    <t>Bojāto apdares slāņu noņemšana</t>
  </si>
  <si>
    <t>6.2</t>
  </si>
  <si>
    <t>Ķieģeļu mūra virsmas attīrīšana no netīrumu un bioloģijas slāņa (aļģes, pelējums, utt.)</t>
  </si>
  <si>
    <t>6.3</t>
  </si>
  <si>
    <t>Telpas sienu apmešana ar kaļķu javas apmetumu</t>
  </si>
  <si>
    <t>6.4</t>
  </si>
  <si>
    <t>6.5</t>
  </si>
  <si>
    <t>6.6</t>
  </si>
  <si>
    <t>6.7</t>
  </si>
  <si>
    <t>Kapličas telpas sienas krāsošana ar kaļķu krāsu 2 reizes</t>
  </si>
  <si>
    <t>6.8</t>
  </si>
  <si>
    <t>Kaļķu krāsa 12,5l</t>
  </si>
  <si>
    <t>6.9</t>
  </si>
  <si>
    <t>06-00000</t>
  </si>
  <si>
    <t>Noejas kāpņu atjaunošana, metāla margas izgatavošana, montāža</t>
  </si>
  <si>
    <t>7.</t>
  </si>
  <si>
    <t>KAPLIČAS PAZEMES DAĻA</t>
  </si>
  <si>
    <t>7.1</t>
  </si>
  <si>
    <t>Pazemes telpu iztīrīšana no zemes slāņa, būvgružiem (~40cm dziļumā), atrasto būvdetaļu foto fiksācija un saglabāšana, arheologa uzraudzība</t>
  </si>
  <si>
    <t>7.2</t>
  </si>
  <si>
    <t>Ķieģeļu mūra, apmetuma virsmas attīrīšana no netīrumu un bioloģijas slāņa (aļģes, pelējums, utt.)</t>
  </si>
  <si>
    <t>7.3</t>
  </si>
  <si>
    <t>Bojāto apdares slāņu, javas lējumu demontāža (prognoze, 20% no kopējā sienu, griestu apjoma)</t>
  </si>
  <si>
    <t>7.4</t>
  </si>
  <si>
    <t>Bojātā ķieģeļu mūra remonts, t.sk. ventilācijas kanālu atjaunošana un izbūve kapličas virszemē (prognoze, 7% no kopējā apjoma)</t>
  </si>
  <si>
    <t>7.5</t>
  </si>
  <si>
    <t>7.6</t>
  </si>
  <si>
    <t>7.7</t>
  </si>
  <si>
    <t>Bojātā apmetuma remonts (prognoze, 25% no kopējā sienu, griestu apjoma)</t>
  </si>
  <si>
    <t>7.8</t>
  </si>
  <si>
    <t>7.9</t>
  </si>
  <si>
    <t>7.10</t>
  </si>
  <si>
    <t>7.11</t>
  </si>
  <si>
    <t>Sienu, griestu krāsošana ar kaļķu krāsu 2 reizes</t>
  </si>
  <si>
    <t>7.12</t>
  </si>
  <si>
    <t>7.13</t>
  </si>
  <si>
    <t>Labās puses telpas apbedījumu nišu atjaunošana</t>
  </si>
  <si>
    <t>7.14</t>
  </si>
  <si>
    <t>Kreisā puses telpas apbedījumi nišas remonts</t>
  </si>
  <si>
    <t>7.15</t>
  </si>
  <si>
    <t>Grīdas seguma atjaunošana (10% no kopējā apjoma)</t>
  </si>
  <si>
    <t>7.16</t>
  </si>
  <si>
    <t>BŪVLAUKUMS</t>
  </si>
  <si>
    <t>8.1</t>
  </si>
  <si>
    <t>Būvžoga montāža/ demontāža, nosegšana ar plēvi</t>
  </si>
  <si>
    <t>8.2</t>
  </si>
  <si>
    <t>Būvžoga noma</t>
  </si>
  <si>
    <t>mēn.</t>
  </si>
  <si>
    <t>8.3</t>
  </si>
  <si>
    <t>Būvtāfeles izgatavošana/ uzstādīšana</t>
  </si>
  <si>
    <t>8.4</t>
  </si>
  <si>
    <t>Esošā pagaidu jumta karkasa ar jumta segumu demontāža, utilizācija</t>
  </si>
  <si>
    <t>8.5</t>
  </si>
  <si>
    <t>Inventāro sastatņu izbūve/ demontāža</t>
  </si>
  <si>
    <t>8.6</t>
  </si>
  <si>
    <t>Inventāro fasādes sastatņu noma</t>
  </si>
  <si>
    <t>8.7</t>
  </si>
  <si>
    <t xml:space="preserve">Inventāro fasādes sastatņu transportēšana </t>
  </si>
  <si>
    <t>reiss</t>
  </si>
  <si>
    <t>8.8</t>
  </si>
  <si>
    <t>Biotualetes uzstādīšana, apkope</t>
  </si>
  <si>
    <t>8.9</t>
  </si>
  <si>
    <t>Biotualetes, žoga transportēšana</t>
  </si>
  <si>
    <t>8.10</t>
  </si>
  <si>
    <t>Elektrības nodrošināšana darbu izpildei</t>
  </si>
  <si>
    <t>Darba devēja sociālais nodoklis (23,59%)</t>
  </si>
  <si>
    <t>-</t>
  </si>
  <si>
    <t>Summa kopā bez PVN:</t>
  </si>
  <si>
    <t>Tāme sastādīta 2024. gada __. _________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</si>
</sst>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Tāme sastādīta 2017. gada tirgus cenās. Tāmes izmaksas&quot;\ &quot; = euro&quot;"/>
    <numFmt numFmtId="179" formatCode="0.00;[Red]0.00"/>
  </numFmts>
  <fonts count="29">
    <font>
      <sz val="11"/>
      <color theme="1"/>
      <name val="Calibri"/>
      <charset val="186"/>
      <scheme val="minor"/>
    </font>
    <font>
      <sz val="11"/>
      <name val="Arial"/>
      <charset val="186"/>
    </font>
    <font>
      <b/>
      <sz val="14"/>
      <name val="Arial"/>
      <charset val="186"/>
    </font>
    <font>
      <sz val="10"/>
      <name val="Arial"/>
      <charset val="186"/>
    </font>
    <font>
      <b/>
      <sz val="12"/>
      <name val="Arial"/>
      <charset val="186"/>
    </font>
    <font>
      <b/>
      <sz val="11"/>
      <name val="Arial"/>
      <charset val="186"/>
    </font>
    <font>
      <i/>
      <sz val="11"/>
      <name val="Arial"/>
      <charset val="186"/>
    </font>
    <font>
      <sz val="12"/>
      <name val="Arial"/>
      <charset val="186"/>
    </font>
    <font>
      <i/>
      <sz val="10"/>
      <name val="Arial"/>
      <charset val="186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14142"/>
      </bottom>
      <diagonal/>
    </border>
    <border>
      <left style="thin">
        <color rgb="FF000000"/>
      </left>
      <right/>
      <top style="thin">
        <color rgb="FF000000"/>
      </top>
      <bottom style="thin">
        <color rgb="FF41414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178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179" fontId="1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wrapText="1"/>
    </xf>
    <xf numFmtId="2" fontId="1" fillId="0" borderId="6" xfId="0" applyNumberFormat="1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2" fontId="1" fillId="0" borderId="12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2" fontId="5" fillId="0" borderId="8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2" fontId="1" fillId="0" borderId="0" xfId="0" applyNumberFormat="1" applyFont="1"/>
    <xf numFmtId="0" fontId="1" fillId="0" borderId="7" xfId="0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5" fillId="0" borderId="16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2" fontId="1" fillId="0" borderId="8" xfId="0" applyNumberFormat="1" applyFont="1" applyBorder="1" applyAlignment="1">
      <alignment wrapText="1"/>
    </xf>
    <xf numFmtId="0" fontId="8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 quotePrefix="1">
      <alignment horizontal="center" vertical="center" wrapText="1"/>
    </xf>
    <xf numFmtId="2" fontId="1" fillId="0" borderId="8" xfId="0" applyNumberFormat="1" applyFont="1" applyBorder="1" applyAlignment="1" quotePrefix="1">
      <alignment horizontal="righ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zoomScale="85" zoomScaleNormal="85" workbookViewId="0">
      <selection activeCell="G14" sqref="G14"/>
    </sheetView>
  </sheetViews>
  <sheetFormatPr defaultColWidth="9.11111111111111" defaultRowHeight="13.8" outlineLevelCol="6"/>
  <cols>
    <col min="1" max="1" width="19" style="1" customWidth="1"/>
    <col min="2" max="2" width="66.6666666666667" style="1" customWidth="1"/>
    <col min="3" max="3" width="19.1111111111111" style="1" customWidth="1"/>
    <col min="4" max="4" width="10.5555555555556" style="1" customWidth="1"/>
    <col min="5" max="5" width="9.88888888888889" style="1" customWidth="1"/>
    <col min="6" max="6" width="9.11111111111111" style="1"/>
    <col min="7" max="7" width="9.88888888888889" style="1" customWidth="1"/>
    <col min="8" max="8" width="11.7777777777778" style="1" customWidth="1"/>
    <col min="9" max="16384" width="9.11111111111111" style="1"/>
  </cols>
  <sheetData>
    <row r="1" spans="3:3">
      <c r="C1" s="1" t="s">
        <v>0</v>
      </c>
    </row>
    <row r="8" ht="17.4" spans="1:3">
      <c r="A8" s="65" t="s">
        <v>1</v>
      </c>
      <c r="B8" s="65"/>
      <c r="C8" s="65"/>
    </row>
    <row r="9" spans="1:3">
      <c r="A9" s="1" t="s">
        <v>2</v>
      </c>
      <c r="B9" s="47" t="s">
        <v>3</v>
      </c>
      <c r="C9" s="9"/>
    </row>
    <row r="10" spans="1:3">
      <c r="A10" s="1" t="s">
        <v>4</v>
      </c>
      <c r="B10" s="55" t="s">
        <v>5</v>
      </c>
      <c r="C10" s="11"/>
    </row>
    <row r="11" spans="1:3">
      <c r="A11" s="1" t="s">
        <v>6</v>
      </c>
      <c r="B11" s="55" t="s">
        <v>7</v>
      </c>
      <c r="C11" s="11"/>
    </row>
    <row r="12" spans="1:3">
      <c r="A12" s="1" t="s">
        <v>8</v>
      </c>
      <c r="B12" s="55"/>
      <c r="C12" s="11"/>
    </row>
    <row r="13" spans="1:3">
      <c r="A13" s="2" t="s">
        <v>9</v>
      </c>
      <c r="B13" s="2"/>
      <c r="C13" s="2"/>
    </row>
    <row r="14" spans="1:3">
      <c r="A14" s="15" t="s">
        <v>10</v>
      </c>
      <c r="B14" s="15" t="s">
        <v>2</v>
      </c>
      <c r="C14" s="15" t="s">
        <v>11</v>
      </c>
    </row>
    <row r="15" spans="1:7">
      <c r="A15" s="18"/>
      <c r="B15" s="18"/>
      <c r="C15" s="18"/>
      <c r="G15" s="66"/>
    </row>
    <row r="16" spans="1:3">
      <c r="A16" s="20">
        <v>1</v>
      </c>
      <c r="B16" s="67" t="str">
        <f>Kopsav.apr.!C12</f>
        <v>H. Ā. Krēgera dzimtas kapličas restaurācijas/rekonstrukcijas darbi</v>
      </c>
      <c r="C16" s="68"/>
    </row>
    <row r="17" spans="1:4">
      <c r="A17" s="69" t="s">
        <v>9</v>
      </c>
      <c r="B17" s="70" t="s">
        <v>12</v>
      </c>
      <c r="C17" s="60"/>
      <c r="D17" s="66"/>
    </row>
    <row r="18" spans="1:7">
      <c r="A18" s="71" t="s">
        <v>13</v>
      </c>
      <c r="B18" s="72"/>
      <c r="C18" s="73"/>
      <c r="D18" s="66"/>
      <c r="E18" s="66"/>
      <c r="G18" s="66"/>
    </row>
    <row r="19" spans="1:4">
      <c r="A19" s="69" t="s">
        <v>9</v>
      </c>
      <c r="B19" s="70" t="s">
        <v>12</v>
      </c>
      <c r="C19" s="60"/>
      <c r="D19" s="66"/>
    </row>
    <row r="20" spans="1:3">
      <c r="A20" s="2"/>
      <c r="B20" s="2"/>
      <c r="C20" s="2"/>
    </row>
    <row r="21" spans="1:3">
      <c r="A21" s="1" t="s">
        <v>14</v>
      </c>
      <c r="B21" s="61"/>
      <c r="C21" s="61"/>
    </row>
    <row r="22" spans="1:3">
      <c r="A22" s="2" t="s">
        <v>9</v>
      </c>
      <c r="B22" s="74" t="s">
        <v>15</v>
      </c>
      <c r="C22" s="74"/>
    </row>
    <row r="23" spans="1:3">
      <c r="A23" s="2"/>
      <c r="B23" s="75"/>
      <c r="C23" s="75"/>
    </row>
    <row r="24" spans="1:3">
      <c r="A24" s="8" t="s">
        <v>16</v>
      </c>
      <c r="B24" s="8"/>
      <c r="C24" s="8"/>
    </row>
    <row r="25" spans="2:3">
      <c r="B25" s="2"/>
      <c r="C25" s="2"/>
    </row>
    <row r="26" customHeight="1" spans="1:3">
      <c r="A26" s="1" t="s">
        <v>17</v>
      </c>
      <c r="B26" s="61"/>
      <c r="C26" s="61"/>
    </row>
    <row r="27" spans="1:3">
      <c r="A27" s="2"/>
      <c r="B27" s="74" t="s">
        <v>15</v>
      </c>
      <c r="C27" s="74"/>
    </row>
    <row r="28" spans="2:3">
      <c r="B28" s="75"/>
      <c r="C28" s="75"/>
    </row>
    <row r="29" spans="1:2">
      <c r="A29" s="1" t="s">
        <v>18</v>
      </c>
      <c r="B29" s="9"/>
    </row>
  </sheetData>
  <mergeCells count="9">
    <mergeCell ref="A8:C8"/>
    <mergeCell ref="A18:B18"/>
    <mergeCell ref="B21:C21"/>
    <mergeCell ref="B22:C22"/>
    <mergeCell ref="B26:C26"/>
    <mergeCell ref="B27:C27"/>
    <mergeCell ref="A14:A15"/>
    <mergeCell ref="B14:B15"/>
    <mergeCell ref="C14:C15"/>
  </mergeCells>
  <pageMargins left="0.708661417322835" right="0.708661417322835" top="0.748031496062992" bottom="0.748031496062992" header="0.31496062992126" footer="0.31496062992126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8:H32"/>
  <sheetViews>
    <sheetView zoomScale="85" zoomScaleNormal="85" topLeftCell="A3" workbookViewId="0">
      <selection activeCell="O15" sqref="O15"/>
    </sheetView>
  </sheetViews>
  <sheetFormatPr defaultColWidth="9.11111111111111" defaultRowHeight="13.8" outlineLevelCol="7"/>
  <cols>
    <col min="1" max="1" width="6" style="1" customWidth="1"/>
    <col min="2" max="2" width="13.8888888888889" style="1" customWidth="1"/>
    <col min="3" max="3" width="50.3333333333333" style="1" customWidth="1"/>
    <col min="4" max="4" width="13.8888888888889" style="1" customWidth="1"/>
    <col min="5" max="5" width="10.3333333333333" style="1" customWidth="1"/>
    <col min="6" max="6" width="14" style="1" customWidth="1"/>
    <col min="7" max="7" width="11.3333333333333" style="1" customWidth="1"/>
    <col min="8" max="8" width="13" style="1" customWidth="1"/>
    <col min="9" max="16384" width="9.11111111111111" style="1"/>
  </cols>
  <sheetData>
    <row r="8" ht="17.4" spans="1:8">
      <c r="A8" s="5" t="s">
        <v>19</v>
      </c>
      <c r="B8" s="5"/>
      <c r="C8" s="5"/>
      <c r="D8" s="5"/>
      <c r="E8" s="5"/>
      <c r="F8" s="5"/>
      <c r="G8" s="5"/>
      <c r="H8" s="5"/>
    </row>
    <row r="9" ht="15" spans="1:8">
      <c r="A9" s="2" t="s">
        <v>9</v>
      </c>
      <c r="B9" s="54" t="s">
        <v>5</v>
      </c>
      <c r="C9" s="54"/>
      <c r="D9" s="54"/>
      <c r="E9" s="54"/>
      <c r="F9" s="54"/>
      <c r="G9" s="54"/>
      <c r="H9" s="2"/>
    </row>
    <row r="10" spans="1:8">
      <c r="A10" s="6" t="s">
        <v>20</v>
      </c>
      <c r="B10" s="6"/>
      <c r="C10" s="6"/>
      <c r="D10" s="6"/>
      <c r="E10" s="6"/>
      <c r="F10" s="6"/>
      <c r="G10" s="6"/>
      <c r="H10" s="6"/>
    </row>
    <row r="11" spans="1:8">
      <c r="A11" s="8" t="s">
        <v>2</v>
      </c>
      <c r="B11" s="8"/>
      <c r="C11" s="47" t="s">
        <v>3</v>
      </c>
      <c r="D11" s="9"/>
      <c r="E11" s="9"/>
      <c r="F11" s="9"/>
      <c r="G11" s="9"/>
      <c r="H11" s="9"/>
    </row>
    <row r="12" spans="1:8">
      <c r="A12" s="8" t="s">
        <v>4</v>
      </c>
      <c r="B12" s="8"/>
      <c r="C12" s="55" t="s">
        <v>5</v>
      </c>
      <c r="D12" s="11"/>
      <c r="E12" s="11"/>
      <c r="F12" s="11"/>
      <c r="G12" s="11"/>
      <c r="H12" s="11"/>
    </row>
    <row r="13" spans="1:8">
      <c r="A13" s="8" t="s">
        <v>6</v>
      </c>
      <c r="B13" s="8"/>
      <c r="C13" s="55" t="s">
        <v>7</v>
      </c>
      <c r="D13" s="11"/>
      <c r="E13" s="11"/>
      <c r="F13" s="11"/>
      <c r="G13" s="11"/>
      <c r="H13" s="11"/>
    </row>
    <row r="14" spans="1:8">
      <c r="A14" s="8" t="s">
        <v>8</v>
      </c>
      <c r="B14" s="8"/>
      <c r="C14" s="11"/>
      <c r="D14" s="11"/>
      <c r="E14" s="11"/>
      <c r="F14" s="11"/>
      <c r="G14" s="11"/>
      <c r="H14" s="11"/>
    </row>
    <row r="15" spans="1:8">
      <c r="A15" s="2" t="s">
        <v>9</v>
      </c>
      <c r="B15" s="1" t="s">
        <v>21</v>
      </c>
      <c r="C15" s="2"/>
      <c r="D15" s="2"/>
      <c r="E15" s="2"/>
      <c r="F15" s="2"/>
      <c r="G15" s="2"/>
      <c r="H15" s="2"/>
    </row>
    <row r="16" spans="1:8">
      <c r="A16" s="2" t="s">
        <v>9</v>
      </c>
      <c r="B16" s="1" t="s">
        <v>22</v>
      </c>
      <c r="C16" s="2"/>
      <c r="D16" s="2"/>
      <c r="E16" s="2"/>
      <c r="F16" s="2"/>
      <c r="G16" s="2"/>
      <c r="H16" s="2"/>
    </row>
    <row r="17" spans="1:8">
      <c r="A17" s="2"/>
      <c r="C17" s="2"/>
      <c r="D17" s="2"/>
      <c r="E17" s="2"/>
      <c r="F17" s="2"/>
      <c r="G17" s="2"/>
      <c r="H17" s="2"/>
    </row>
    <row r="18" spans="1:8">
      <c r="A18" s="56" t="s">
        <v>23</v>
      </c>
      <c r="B18" s="56" t="s">
        <v>24</v>
      </c>
      <c r="C18" s="37" t="s">
        <v>25</v>
      </c>
      <c r="D18" s="15" t="s">
        <v>26</v>
      </c>
      <c r="E18" s="16" t="s">
        <v>27</v>
      </c>
      <c r="F18" s="17"/>
      <c r="G18" s="37"/>
      <c r="H18" s="15" t="s">
        <v>28</v>
      </c>
    </row>
    <row r="19" ht="27.6" spans="1:8">
      <c r="A19" s="57"/>
      <c r="B19" s="57"/>
      <c r="C19" s="58"/>
      <c r="D19" s="18"/>
      <c r="E19" s="19" t="s">
        <v>29</v>
      </c>
      <c r="F19" s="19" t="s">
        <v>30</v>
      </c>
      <c r="G19" s="19" t="s">
        <v>31</v>
      </c>
      <c r="H19" s="18"/>
    </row>
    <row r="20" s="3" customFormat="1" ht="27.6" spans="1:8">
      <c r="A20" s="31">
        <v>1</v>
      </c>
      <c r="B20" s="56">
        <v>1</v>
      </c>
      <c r="C20" s="31" t="str">
        <f>Lok.tāme_1!C3</f>
        <v>H. Ā. Krēgera dzimtas kapličas restaurācijas/rekonstrukcijas darbi</v>
      </c>
      <c r="D20" s="50">
        <f>SUM(E20:G20)</f>
        <v>0</v>
      </c>
      <c r="E20" s="23"/>
      <c r="F20" s="23"/>
      <c r="G20" s="23"/>
      <c r="H20" s="23"/>
    </row>
    <row r="21" spans="1:4">
      <c r="A21" s="59" t="s">
        <v>32</v>
      </c>
      <c r="B21" s="59"/>
      <c r="C21" s="59"/>
      <c r="D21" s="60">
        <f>SUM(D20:D20)</f>
        <v>0</v>
      </c>
    </row>
    <row r="22" spans="1:4">
      <c r="A22" s="2" t="s">
        <v>9</v>
      </c>
      <c r="B22" s="2"/>
      <c r="C22" s="2"/>
      <c r="D22" s="2" t="s">
        <v>9</v>
      </c>
    </row>
    <row r="23" customHeight="1" spans="1:8">
      <c r="A23" s="8" t="s">
        <v>14</v>
      </c>
      <c r="B23" s="8"/>
      <c r="C23" s="61"/>
      <c r="D23" s="61"/>
      <c r="E23" s="61"/>
      <c r="F23" s="61"/>
      <c r="G23" s="61"/>
      <c r="H23" s="61"/>
    </row>
    <row r="24" spans="1:8">
      <c r="A24" s="2" t="s">
        <v>9</v>
      </c>
      <c r="C24" s="62" t="s">
        <v>15</v>
      </c>
      <c r="D24" s="62"/>
      <c r="E24" s="62"/>
      <c r="F24" s="62"/>
      <c r="G24" s="62"/>
      <c r="H24" s="62"/>
    </row>
    <row r="25" spans="1:8">
      <c r="A25" s="1" t="s">
        <v>16</v>
      </c>
      <c r="C25" s="2"/>
      <c r="D25" s="2"/>
      <c r="E25" s="2"/>
      <c r="F25" s="2"/>
      <c r="G25" s="2"/>
      <c r="H25" s="2"/>
    </row>
    <row r="26" spans="3:8">
      <c r="C26" s="2"/>
      <c r="D26" s="2"/>
      <c r="E26" s="2"/>
      <c r="F26" s="2"/>
      <c r="G26" s="2"/>
      <c r="H26" s="2"/>
    </row>
    <row r="27" spans="1:8">
      <c r="A27" s="8" t="s">
        <v>17</v>
      </c>
      <c r="B27" s="8"/>
      <c r="C27" s="61"/>
      <c r="D27" s="61"/>
      <c r="E27" s="61"/>
      <c r="F27" s="61"/>
      <c r="G27" s="61"/>
      <c r="H27" s="61"/>
    </row>
    <row r="28" spans="1:8">
      <c r="A28" s="2" t="s">
        <v>9</v>
      </c>
      <c r="C28" s="49" t="s">
        <v>15</v>
      </c>
      <c r="D28" s="49"/>
      <c r="E28" s="49"/>
      <c r="F28" s="49"/>
      <c r="G28" s="49"/>
      <c r="H28" s="49"/>
    </row>
    <row r="29" spans="1:8">
      <c r="A29" s="2"/>
      <c r="C29" s="63"/>
      <c r="D29" s="63"/>
      <c r="E29" s="63"/>
      <c r="F29" s="63"/>
      <c r="G29" s="63"/>
      <c r="H29" s="63"/>
    </row>
    <row r="30" spans="1:8">
      <c r="A30" s="1" t="s">
        <v>18</v>
      </c>
      <c r="C30" s="9"/>
      <c r="D30" s="2"/>
      <c r="E30" s="2"/>
      <c r="F30" s="2"/>
      <c r="G30" s="2"/>
      <c r="H30" s="2"/>
    </row>
    <row r="31" spans="1:8">
      <c r="A31" s="64"/>
      <c r="B31" s="2"/>
      <c r="C31" s="2"/>
      <c r="D31" s="2"/>
      <c r="E31" s="2"/>
      <c r="F31" s="2"/>
      <c r="G31" s="2"/>
      <c r="H31" s="2"/>
    </row>
    <row r="32" spans="1:8">
      <c r="A32" s="64"/>
      <c r="B32" s="2"/>
      <c r="C32" s="2"/>
      <c r="D32" s="2"/>
      <c r="E32" s="2"/>
      <c r="F32" s="2"/>
      <c r="G32" s="2"/>
      <c r="H32" s="2"/>
    </row>
  </sheetData>
  <mergeCells count="21">
    <mergeCell ref="A8:H8"/>
    <mergeCell ref="B9:G9"/>
    <mergeCell ref="A10:H10"/>
    <mergeCell ref="A11:B11"/>
    <mergeCell ref="A12:B12"/>
    <mergeCell ref="A13:B13"/>
    <mergeCell ref="A14:B14"/>
    <mergeCell ref="E18:G18"/>
    <mergeCell ref="A21:C21"/>
    <mergeCell ref="A22:C22"/>
    <mergeCell ref="A23:B23"/>
    <mergeCell ref="C23:H23"/>
    <mergeCell ref="C24:H24"/>
    <mergeCell ref="A27:B27"/>
    <mergeCell ref="C27:H27"/>
    <mergeCell ref="C28:H28"/>
    <mergeCell ref="A18:A19"/>
    <mergeCell ref="B18:B19"/>
    <mergeCell ref="C18:C19"/>
    <mergeCell ref="D18:D19"/>
    <mergeCell ref="H18:H19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2"/>
  <sheetViews>
    <sheetView zoomScale="70" zoomScaleNormal="70" topLeftCell="A84" workbookViewId="0">
      <selection activeCell="V96" sqref="V96"/>
    </sheetView>
  </sheetViews>
  <sheetFormatPr defaultColWidth="9.11111111111111" defaultRowHeight="13.8"/>
  <cols>
    <col min="1" max="1" width="6.66666666666667" style="1" customWidth="1"/>
    <col min="2" max="2" width="12.5555555555556" style="1" customWidth="1"/>
    <col min="3" max="3" width="53.1111111111111" style="2" customWidth="1"/>
    <col min="4" max="4" width="8.88888888888889" style="1" customWidth="1"/>
    <col min="5" max="5" width="9.11111111111111" style="1" customWidth="1"/>
    <col min="6" max="6" width="10.5555555555556" style="3" customWidth="1"/>
    <col min="7" max="7" width="12.3333333333333" style="3" customWidth="1"/>
    <col min="8" max="8" width="9.55555555555556" style="3" customWidth="1"/>
    <col min="9" max="9" width="11" style="3" customWidth="1"/>
    <col min="10" max="10" width="11.4444444444444" style="3" customWidth="1"/>
    <col min="11" max="11" width="9.33333333333333" style="3" customWidth="1"/>
    <col min="12" max="12" width="12.6666666666667" style="3" customWidth="1"/>
    <col min="13" max="13" width="10.3333333333333" style="3" customWidth="1"/>
    <col min="14" max="14" width="11.6666666666667" style="3" customWidth="1"/>
    <col min="15" max="15" width="11.4444444444444" style="3" customWidth="1"/>
    <col min="16" max="16" width="11" style="3" customWidth="1"/>
    <col min="17" max="16384" width="9.11111111111111" style="1"/>
  </cols>
  <sheetData>
    <row r="1" spans="2:16">
      <c r="B1" s="2"/>
      <c r="D1" s="2"/>
      <c r="E1" s="2"/>
      <c r="G1" s="4"/>
      <c r="H1" s="4"/>
      <c r="I1" s="4"/>
      <c r="J1" s="4"/>
      <c r="L1" s="4"/>
      <c r="M1" s="4"/>
      <c r="N1" s="4"/>
      <c r="O1" s="4"/>
      <c r="P1" s="34"/>
    </row>
    <row r="2" ht="17.4" spans="2:16">
      <c r="B2" s="5"/>
      <c r="C2" s="5" t="s">
        <v>33</v>
      </c>
      <c r="D2" s="5"/>
      <c r="E2" s="5"/>
      <c r="F2" s="5"/>
      <c r="G2" s="5"/>
      <c r="H2" s="5"/>
      <c r="I2" s="5"/>
      <c r="J2" s="5"/>
      <c r="K2" s="5"/>
      <c r="L2" s="5"/>
      <c r="M2" s="35"/>
      <c r="N2" s="35"/>
      <c r="O2" s="35"/>
      <c r="P2" s="35"/>
    </row>
    <row r="3" ht="15.6" spans="1:16">
      <c r="A3" s="6" t="s">
        <v>9</v>
      </c>
      <c r="B3" s="6"/>
      <c r="C3" s="7" t="s">
        <v>5</v>
      </c>
      <c r="D3" s="7"/>
      <c r="E3" s="7"/>
      <c r="F3" s="7"/>
      <c r="G3" s="7"/>
      <c r="H3" s="7"/>
      <c r="I3" s="7"/>
      <c r="J3" s="7"/>
      <c r="K3" s="7"/>
      <c r="L3" s="7"/>
      <c r="M3" s="36"/>
      <c r="N3" s="36"/>
      <c r="O3" s="36"/>
      <c r="P3" s="36"/>
    </row>
    <row r="4" spans="2:16">
      <c r="B4" s="6"/>
      <c r="C4" s="6" t="s">
        <v>20</v>
      </c>
      <c r="D4" s="6"/>
      <c r="E4" s="6"/>
      <c r="F4" s="6"/>
      <c r="G4" s="6"/>
      <c r="H4" s="6"/>
      <c r="I4" s="6"/>
      <c r="J4" s="6"/>
      <c r="K4" s="6"/>
      <c r="L4" s="6"/>
      <c r="M4" s="36"/>
      <c r="N4" s="36"/>
      <c r="O4" s="36"/>
      <c r="P4" s="36"/>
    </row>
    <row r="5" spans="1:16">
      <c r="A5" s="8" t="s">
        <v>2</v>
      </c>
      <c r="B5" s="8"/>
      <c r="C5" s="9" t="s">
        <v>34</v>
      </c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>
      <c r="A6" s="8" t="s">
        <v>4</v>
      </c>
      <c r="B6" s="8"/>
      <c r="C6" s="11" t="s">
        <v>3</v>
      </c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>
      <c r="A7" s="8" t="s">
        <v>6</v>
      </c>
      <c r="B7" s="8"/>
      <c r="C7" s="11" t="s">
        <v>7</v>
      </c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>
      <c r="A8" s="8" t="s">
        <v>8</v>
      </c>
      <c r="B8" s="8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>
      <c r="A9" s="13" t="s">
        <v>35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>
      <c r="A10" s="14" t="s">
        <v>36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>
      <c r="B11" s="2"/>
      <c r="D11" s="2"/>
      <c r="E11" s="2"/>
      <c r="F11" s="4"/>
      <c r="G11" s="4"/>
      <c r="H11" s="4"/>
      <c r="I11" s="4"/>
      <c r="J11" s="4"/>
      <c r="L11" s="4"/>
      <c r="M11" s="4"/>
      <c r="N11" s="4"/>
      <c r="O11" s="4"/>
      <c r="P11" s="4"/>
    </row>
    <row r="12" spans="1:16">
      <c r="A12" s="15" t="s">
        <v>23</v>
      </c>
      <c r="B12" s="15" t="s">
        <v>37</v>
      </c>
      <c r="C12" s="15" t="s">
        <v>38</v>
      </c>
      <c r="D12" s="15" t="s">
        <v>39</v>
      </c>
      <c r="E12" s="15" t="s">
        <v>40</v>
      </c>
      <c r="F12" s="16" t="s">
        <v>41</v>
      </c>
      <c r="G12" s="17"/>
      <c r="H12" s="17"/>
      <c r="I12" s="17"/>
      <c r="J12" s="17"/>
      <c r="K12" s="37"/>
      <c r="L12" s="16" t="s">
        <v>42</v>
      </c>
      <c r="M12" s="17"/>
      <c r="N12" s="17"/>
      <c r="O12" s="17"/>
      <c r="P12" s="37"/>
    </row>
    <row r="13" ht="55.2" spans="1:16">
      <c r="A13" s="18"/>
      <c r="B13" s="18"/>
      <c r="C13" s="18"/>
      <c r="D13" s="18"/>
      <c r="E13" s="18"/>
      <c r="F13" s="19" t="s">
        <v>43</v>
      </c>
      <c r="G13" s="19" t="s">
        <v>44</v>
      </c>
      <c r="H13" s="19" t="s">
        <v>29</v>
      </c>
      <c r="I13" s="19" t="s">
        <v>45</v>
      </c>
      <c r="J13" s="19" t="s">
        <v>31</v>
      </c>
      <c r="K13" s="19" t="s">
        <v>46</v>
      </c>
      <c r="L13" s="19" t="s">
        <v>47</v>
      </c>
      <c r="M13" s="19" t="s">
        <v>29</v>
      </c>
      <c r="N13" s="19" t="s">
        <v>45</v>
      </c>
      <c r="O13" s="19" t="s">
        <v>31</v>
      </c>
      <c r="P13" s="19" t="s">
        <v>48</v>
      </c>
    </row>
    <row r="14" ht="15.6" spans="1:16">
      <c r="A14" s="19">
        <v>1</v>
      </c>
      <c r="B14" s="20"/>
      <c r="C14" s="21" t="s">
        <v>49</v>
      </c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8"/>
    </row>
    <row r="15" ht="55.2" spans="1:16">
      <c r="A15" s="76" t="s">
        <v>50</v>
      </c>
      <c r="B15" s="19" t="s">
        <v>51</v>
      </c>
      <c r="C15" s="24" t="s">
        <v>52</v>
      </c>
      <c r="D15" s="25" t="s">
        <v>53</v>
      </c>
      <c r="E15" s="26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8"/>
    </row>
    <row r="16" ht="27.6" spans="1:16">
      <c r="A16" s="76" t="s">
        <v>54</v>
      </c>
      <c r="B16" s="19" t="s">
        <v>51</v>
      </c>
      <c r="C16" s="24" t="s">
        <v>55</v>
      </c>
      <c r="D16" s="25" t="s">
        <v>56</v>
      </c>
      <c r="E16" s="26">
        <v>17.3118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8"/>
    </row>
    <row r="17" spans="1:16">
      <c r="A17" s="76" t="s">
        <v>57</v>
      </c>
      <c r="B17" s="19" t="s">
        <v>51</v>
      </c>
      <c r="C17" s="24" t="s">
        <v>58</v>
      </c>
      <c r="D17" s="25" t="s">
        <v>53</v>
      </c>
      <c r="E17" s="26">
        <v>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8"/>
    </row>
    <row r="18" spans="1:16">
      <c r="A18" s="76" t="s">
        <v>59</v>
      </c>
      <c r="B18" s="19" t="s">
        <v>51</v>
      </c>
      <c r="C18" s="24" t="s">
        <v>60</v>
      </c>
      <c r="D18" s="22" t="s">
        <v>53</v>
      </c>
      <c r="E18" s="26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8"/>
    </row>
    <row r="19" ht="41.4" spans="1:16">
      <c r="A19" s="76" t="s">
        <v>61</v>
      </c>
      <c r="B19" s="19" t="s">
        <v>51</v>
      </c>
      <c r="C19" s="24" t="s">
        <v>62</v>
      </c>
      <c r="D19" s="22" t="s">
        <v>53</v>
      </c>
      <c r="E19" s="26">
        <v>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8"/>
    </row>
    <row r="20" ht="27.6" spans="1:16">
      <c r="A20" s="76" t="s">
        <v>63</v>
      </c>
      <c r="B20" s="19" t="s">
        <v>51</v>
      </c>
      <c r="C20" s="24" t="s">
        <v>64</v>
      </c>
      <c r="D20" s="22" t="s">
        <v>53</v>
      </c>
      <c r="E20" s="26">
        <v>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8"/>
    </row>
    <row r="21" ht="27.6" spans="1:16">
      <c r="A21" s="76" t="s">
        <v>65</v>
      </c>
      <c r="B21" s="19" t="s">
        <v>66</v>
      </c>
      <c r="C21" s="24" t="s">
        <v>67</v>
      </c>
      <c r="D21" s="22" t="s">
        <v>68</v>
      </c>
      <c r="E21" s="26">
        <v>27.78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8"/>
    </row>
    <row r="22" ht="27.6" spans="1:16">
      <c r="A22" s="76" t="s">
        <v>69</v>
      </c>
      <c r="B22" s="19" t="s">
        <v>51</v>
      </c>
      <c r="C22" s="24" t="s">
        <v>70</v>
      </c>
      <c r="D22" s="22" t="s">
        <v>68</v>
      </c>
      <c r="E22" s="26">
        <v>27.78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8"/>
    </row>
    <row r="23" ht="27.6" spans="1:16">
      <c r="A23" s="76" t="s">
        <v>71</v>
      </c>
      <c r="B23" s="19" t="s">
        <v>51</v>
      </c>
      <c r="C23" s="24" t="s">
        <v>72</v>
      </c>
      <c r="D23" s="22" t="s">
        <v>68</v>
      </c>
      <c r="E23" s="26">
        <v>27.78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8"/>
    </row>
    <row r="24" spans="1:16">
      <c r="A24" s="76" t="s">
        <v>73</v>
      </c>
      <c r="B24" s="19" t="s">
        <v>51</v>
      </c>
      <c r="C24" s="24" t="s">
        <v>74</v>
      </c>
      <c r="D24" s="22" t="s">
        <v>56</v>
      </c>
      <c r="E24" s="26">
        <v>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8"/>
    </row>
    <row r="25" spans="1:16">
      <c r="A25" s="19"/>
      <c r="B25" s="19"/>
      <c r="C25" s="24"/>
      <c r="D25" s="25"/>
      <c r="E25" s="26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38"/>
    </row>
    <row r="26" ht="27.6" spans="1:16">
      <c r="A26" s="19">
        <v>2</v>
      </c>
      <c r="B26" s="19"/>
      <c r="C26" s="27" t="s">
        <v>75</v>
      </c>
      <c r="D26" s="22"/>
      <c r="E26" s="2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8"/>
    </row>
    <row r="27" ht="27.6" spans="1:16">
      <c r="A27" s="76" t="s">
        <v>76</v>
      </c>
      <c r="B27" s="19" t="s">
        <v>77</v>
      </c>
      <c r="C27" s="24" t="s">
        <v>78</v>
      </c>
      <c r="D27" s="25" t="s">
        <v>79</v>
      </c>
      <c r="E27" s="26">
        <v>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8"/>
    </row>
    <row r="28" ht="30.6" customHeight="1" spans="1:16">
      <c r="A28" s="76" t="s">
        <v>80</v>
      </c>
      <c r="B28" s="19" t="s">
        <v>77</v>
      </c>
      <c r="C28" s="24" t="s">
        <v>81</v>
      </c>
      <c r="D28" s="25" t="s">
        <v>53</v>
      </c>
      <c r="E28" s="26">
        <v>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8"/>
    </row>
    <row r="29" spans="1:16">
      <c r="A29" s="19"/>
      <c r="B29" s="19"/>
      <c r="C29" s="24"/>
      <c r="D29" s="25"/>
      <c r="E29" s="2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8"/>
    </row>
    <row r="30" spans="1:16">
      <c r="A30" s="19"/>
      <c r="B30" s="19"/>
      <c r="C30" s="27" t="s">
        <v>82</v>
      </c>
      <c r="D30" s="22"/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8"/>
    </row>
    <row r="31" ht="15.6" spans="1:16">
      <c r="A31" s="19">
        <v>3</v>
      </c>
      <c r="B31" s="19"/>
      <c r="C31" s="21" t="s">
        <v>83</v>
      </c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8"/>
    </row>
    <row r="32" ht="27.6" spans="1:16">
      <c r="A32" s="76" t="s">
        <v>84</v>
      </c>
      <c r="B32" s="19" t="s">
        <v>77</v>
      </c>
      <c r="C32" s="28" t="s">
        <v>85</v>
      </c>
      <c r="D32" s="22" t="s">
        <v>86</v>
      </c>
      <c r="E32" s="22">
        <v>15.58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8"/>
    </row>
    <row r="33" ht="27.6" spans="1:16">
      <c r="A33" s="76" t="s">
        <v>87</v>
      </c>
      <c r="B33" s="19" t="s">
        <v>77</v>
      </c>
      <c r="C33" s="28" t="s">
        <v>88</v>
      </c>
      <c r="D33" s="22" t="s">
        <v>53</v>
      </c>
      <c r="E33" s="26">
        <v>1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38"/>
    </row>
    <row r="34" ht="41.4" spans="1:16">
      <c r="A34" s="76" t="s">
        <v>89</v>
      </c>
      <c r="B34" s="19" t="s">
        <v>77</v>
      </c>
      <c r="C34" s="28" t="s">
        <v>90</v>
      </c>
      <c r="D34" s="22" t="s">
        <v>53</v>
      </c>
      <c r="E34" s="26">
        <v>1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38"/>
    </row>
    <row r="35" spans="1:16">
      <c r="A35" s="76" t="s">
        <v>91</v>
      </c>
      <c r="B35" s="19" t="s">
        <v>77</v>
      </c>
      <c r="C35" s="28" t="s">
        <v>92</v>
      </c>
      <c r="D35" s="22" t="s">
        <v>86</v>
      </c>
      <c r="E35" s="26">
        <v>9.32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38"/>
    </row>
    <row r="36" ht="27.6" spans="1:16">
      <c r="A36" s="76" t="s">
        <v>93</v>
      </c>
      <c r="B36" s="19" t="s">
        <v>77</v>
      </c>
      <c r="C36" s="28" t="s">
        <v>94</v>
      </c>
      <c r="D36" s="22" t="s">
        <v>86</v>
      </c>
      <c r="E36" s="26">
        <v>54.55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38"/>
    </row>
    <row r="37" ht="41.4" spans="1:16">
      <c r="A37" s="76" t="s">
        <v>95</v>
      </c>
      <c r="B37" s="19" t="s">
        <v>77</v>
      </c>
      <c r="C37" s="28" t="s">
        <v>96</v>
      </c>
      <c r="D37" s="22" t="s">
        <v>86</v>
      </c>
      <c r="E37" s="26">
        <v>27.27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38"/>
    </row>
    <row r="38" spans="1:16">
      <c r="A38" s="76" t="s">
        <v>97</v>
      </c>
      <c r="B38" s="19" t="s">
        <v>77</v>
      </c>
      <c r="C38" s="29" t="s">
        <v>98</v>
      </c>
      <c r="D38" s="22" t="s">
        <v>99</v>
      </c>
      <c r="E38" s="26">
        <v>410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38"/>
    </row>
    <row r="39" spans="1:16">
      <c r="A39" s="76" t="s">
        <v>100</v>
      </c>
      <c r="B39" s="19" t="s">
        <v>77</v>
      </c>
      <c r="C39" s="30" t="s">
        <v>101</v>
      </c>
      <c r="D39" s="22" t="s">
        <v>102</v>
      </c>
      <c r="E39" s="26">
        <v>25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38"/>
    </row>
    <row r="40" ht="41.4" spans="1:16">
      <c r="A40" s="76" t="s">
        <v>103</v>
      </c>
      <c r="B40" s="19" t="s">
        <v>77</v>
      </c>
      <c r="C40" s="28" t="s">
        <v>104</v>
      </c>
      <c r="D40" s="22" t="s">
        <v>99</v>
      </c>
      <c r="E40" s="26">
        <v>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38"/>
    </row>
    <row r="41" ht="41.4" spans="1:16">
      <c r="A41" s="76" t="s">
        <v>105</v>
      </c>
      <c r="B41" s="19" t="s">
        <v>77</v>
      </c>
      <c r="C41" s="31" t="s">
        <v>106</v>
      </c>
      <c r="D41" s="32" t="s">
        <v>86</v>
      </c>
      <c r="E41" s="32">
        <v>54.55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38"/>
    </row>
    <row r="42" spans="1:16">
      <c r="A42" s="76" t="s">
        <v>107</v>
      </c>
      <c r="B42" s="19" t="s">
        <v>77</v>
      </c>
      <c r="C42" s="29" t="s">
        <v>108</v>
      </c>
      <c r="D42" s="22" t="s">
        <v>102</v>
      </c>
      <c r="E42" s="26">
        <v>9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38"/>
    </row>
    <row r="43" spans="1:16">
      <c r="A43" s="76" t="s">
        <v>109</v>
      </c>
      <c r="B43" s="19" t="s">
        <v>77</v>
      </c>
      <c r="C43" s="29" t="s">
        <v>110</v>
      </c>
      <c r="D43" s="22" t="s">
        <v>102</v>
      </c>
      <c r="E43" s="26">
        <v>50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38"/>
    </row>
    <row r="44" spans="1:16">
      <c r="A44" s="19" t="s">
        <v>109</v>
      </c>
      <c r="B44" s="19" t="s">
        <v>77</v>
      </c>
      <c r="C44" s="30" t="s">
        <v>111</v>
      </c>
      <c r="D44" s="22" t="s">
        <v>102</v>
      </c>
      <c r="E44" s="26">
        <v>14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38"/>
    </row>
    <row r="45" spans="1:16">
      <c r="A45" s="19" t="s">
        <v>112</v>
      </c>
      <c r="B45" s="19" t="s">
        <v>77</v>
      </c>
      <c r="C45" s="31" t="s">
        <v>113</v>
      </c>
      <c r="D45" s="22" t="s">
        <v>68</v>
      </c>
      <c r="E45" s="26">
        <v>9.5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38"/>
    </row>
    <row r="46" spans="1:16">
      <c r="A46" s="19" t="s">
        <v>114</v>
      </c>
      <c r="B46" s="19" t="s">
        <v>77</v>
      </c>
      <c r="C46" s="30" t="s">
        <v>101</v>
      </c>
      <c r="D46" s="22" t="s">
        <v>102</v>
      </c>
      <c r="E46" s="26">
        <v>13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38"/>
    </row>
    <row r="47" spans="1:16">
      <c r="A47" s="19" t="s">
        <v>115</v>
      </c>
      <c r="B47" s="19" t="s">
        <v>77</v>
      </c>
      <c r="C47" s="30" t="s">
        <v>116</v>
      </c>
      <c r="D47" s="22" t="s">
        <v>117</v>
      </c>
      <c r="E47" s="26">
        <v>1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38"/>
    </row>
    <row r="48" spans="1:16">
      <c r="A48" s="19" t="s">
        <v>118</v>
      </c>
      <c r="B48" s="19" t="s">
        <v>77</v>
      </c>
      <c r="C48" s="28" t="s">
        <v>119</v>
      </c>
      <c r="D48" s="22" t="s">
        <v>86</v>
      </c>
      <c r="E48" s="26">
        <v>54.55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38"/>
    </row>
    <row r="49" spans="1:16">
      <c r="A49" s="19" t="s">
        <v>120</v>
      </c>
      <c r="B49" s="19" t="s">
        <v>77</v>
      </c>
      <c r="C49" s="30" t="s">
        <v>121</v>
      </c>
      <c r="D49" s="22" t="s">
        <v>102</v>
      </c>
      <c r="E49" s="26">
        <v>2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38"/>
    </row>
    <row r="50" spans="1:16">
      <c r="A50" s="19" t="s">
        <v>122</v>
      </c>
      <c r="B50" s="19" t="s">
        <v>77</v>
      </c>
      <c r="C50" s="28" t="s">
        <v>123</v>
      </c>
      <c r="D50" s="22" t="s">
        <v>86</v>
      </c>
      <c r="E50" s="26">
        <v>54.55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38"/>
    </row>
    <row r="51" spans="1:16">
      <c r="A51" s="19" t="s">
        <v>124</v>
      </c>
      <c r="B51" s="19" t="s">
        <v>77</v>
      </c>
      <c r="C51" s="30" t="s">
        <v>125</v>
      </c>
      <c r="D51" s="22" t="s">
        <v>126</v>
      </c>
      <c r="E51" s="26">
        <v>10.91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38"/>
    </row>
    <row r="52" spans="1:16">
      <c r="A52" s="19" t="s">
        <v>127</v>
      </c>
      <c r="B52" s="19" t="s">
        <v>51</v>
      </c>
      <c r="C52" s="28" t="s">
        <v>74</v>
      </c>
      <c r="D52" s="22" t="s">
        <v>56</v>
      </c>
      <c r="E52" s="26">
        <v>10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38"/>
    </row>
    <row r="53" spans="1:16">
      <c r="A53" s="19"/>
      <c r="B53" s="19"/>
      <c r="C53" s="30"/>
      <c r="D53" s="22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38"/>
    </row>
    <row r="54" spans="1:16">
      <c r="A54" s="76" t="s">
        <v>128</v>
      </c>
      <c r="B54" s="19"/>
      <c r="C54" s="27" t="s">
        <v>129</v>
      </c>
      <c r="D54" s="25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38"/>
    </row>
    <row r="55" ht="27.6" spans="1:16">
      <c r="A55" s="76" t="s">
        <v>130</v>
      </c>
      <c r="B55" s="19" t="s">
        <v>131</v>
      </c>
      <c r="C55" s="33" t="s">
        <v>132</v>
      </c>
      <c r="D55" s="22" t="s">
        <v>86</v>
      </c>
      <c r="E55" s="26">
        <v>6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38"/>
    </row>
    <row r="56" spans="1:16">
      <c r="A56" s="76" t="s">
        <v>133</v>
      </c>
      <c r="B56" s="19" t="s">
        <v>131</v>
      </c>
      <c r="C56" s="33" t="s">
        <v>134</v>
      </c>
      <c r="D56" s="22" t="s">
        <v>53</v>
      </c>
      <c r="E56" s="26">
        <v>1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38"/>
    </row>
    <row r="57" spans="1:16">
      <c r="A57" s="76" t="s">
        <v>135</v>
      </c>
      <c r="B57" s="19" t="s">
        <v>131</v>
      </c>
      <c r="C57" s="33" t="s">
        <v>136</v>
      </c>
      <c r="D57" s="22" t="s">
        <v>86</v>
      </c>
      <c r="E57" s="26">
        <v>6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38"/>
    </row>
    <row r="58" spans="1:16">
      <c r="A58" s="76" t="s">
        <v>137</v>
      </c>
      <c r="B58" s="19" t="s">
        <v>131</v>
      </c>
      <c r="C58" s="33" t="s">
        <v>138</v>
      </c>
      <c r="D58" s="22" t="s">
        <v>86</v>
      </c>
      <c r="E58" s="26">
        <v>6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38"/>
    </row>
    <row r="59" spans="1:16">
      <c r="A59" s="76" t="s">
        <v>139</v>
      </c>
      <c r="B59" s="19" t="s">
        <v>131</v>
      </c>
      <c r="C59" s="33" t="s">
        <v>140</v>
      </c>
      <c r="D59" s="22" t="s">
        <v>86</v>
      </c>
      <c r="E59" s="26">
        <v>6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38"/>
    </row>
    <row r="60" spans="1:16">
      <c r="A60" s="76" t="s">
        <v>141</v>
      </c>
      <c r="B60" s="19" t="s">
        <v>131</v>
      </c>
      <c r="C60" s="33" t="s">
        <v>142</v>
      </c>
      <c r="D60" s="22" t="s">
        <v>68</v>
      </c>
      <c r="E60" s="26">
        <v>2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38"/>
    </row>
    <row r="61" spans="1:16">
      <c r="A61" s="76" t="s">
        <v>143</v>
      </c>
      <c r="B61" s="19" t="s">
        <v>131</v>
      </c>
      <c r="C61" s="33" t="s">
        <v>144</v>
      </c>
      <c r="D61" s="22" t="s">
        <v>68</v>
      </c>
      <c r="E61" s="26">
        <v>12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38"/>
    </row>
    <row r="62" ht="27.6" spans="1:16">
      <c r="A62" s="76" t="s">
        <v>145</v>
      </c>
      <c r="B62" s="19" t="s">
        <v>77</v>
      </c>
      <c r="C62" s="33" t="s">
        <v>146</v>
      </c>
      <c r="D62" s="22" t="s">
        <v>53</v>
      </c>
      <c r="E62" s="26">
        <v>1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38"/>
    </row>
    <row r="63" spans="1:16">
      <c r="A63" s="19"/>
      <c r="B63" s="19"/>
      <c r="C63" s="24"/>
      <c r="D63" s="22"/>
      <c r="E63" s="26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38"/>
    </row>
    <row r="64" spans="1:16">
      <c r="A64" s="19">
        <v>5</v>
      </c>
      <c r="B64" s="19"/>
      <c r="C64" s="27" t="s">
        <v>147</v>
      </c>
      <c r="D64" s="22"/>
      <c r="E64" s="26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38"/>
    </row>
    <row r="65" ht="69" spans="1:16">
      <c r="A65" s="76" t="s">
        <v>148</v>
      </c>
      <c r="B65" s="19" t="s">
        <v>77</v>
      </c>
      <c r="C65" s="33" t="s">
        <v>149</v>
      </c>
      <c r="D65" s="22" t="s">
        <v>53</v>
      </c>
      <c r="E65" s="26">
        <v>1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38"/>
    </row>
    <row r="66" spans="1:16">
      <c r="A66" s="76" t="s">
        <v>150</v>
      </c>
      <c r="B66" s="19" t="s">
        <v>77</v>
      </c>
      <c r="C66" s="33" t="s">
        <v>151</v>
      </c>
      <c r="D66" s="22" t="s">
        <v>53</v>
      </c>
      <c r="E66" s="26">
        <v>1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38"/>
    </row>
    <row r="67" ht="27.6" spans="1:16">
      <c r="A67" s="76" t="s">
        <v>152</v>
      </c>
      <c r="B67" s="19" t="s">
        <v>77</v>
      </c>
      <c r="C67" s="33" t="s">
        <v>153</v>
      </c>
      <c r="D67" s="22" t="s">
        <v>53</v>
      </c>
      <c r="E67" s="26">
        <v>1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38"/>
    </row>
    <row r="68" spans="1:16">
      <c r="A68" s="19"/>
      <c r="B68" s="19"/>
      <c r="C68" s="24"/>
      <c r="D68" s="22"/>
      <c r="E68" s="26"/>
      <c r="F68" s="23"/>
      <c r="G68" s="23"/>
      <c r="H68" s="23"/>
      <c r="J68" s="23"/>
      <c r="K68" s="23"/>
      <c r="L68" s="23"/>
      <c r="M68" s="23"/>
      <c r="N68" s="23"/>
      <c r="O68" s="23"/>
      <c r="P68" s="38"/>
    </row>
    <row r="69" spans="1:16">
      <c r="A69" s="19">
        <v>6</v>
      </c>
      <c r="B69" s="19"/>
      <c r="C69" s="27" t="s">
        <v>154</v>
      </c>
      <c r="D69" s="22"/>
      <c r="E69" s="26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38"/>
    </row>
    <row r="70" spans="1:16">
      <c r="A70" s="19" t="s">
        <v>155</v>
      </c>
      <c r="B70" s="19" t="s">
        <v>77</v>
      </c>
      <c r="C70" s="24" t="s">
        <v>156</v>
      </c>
      <c r="D70" s="22" t="s">
        <v>86</v>
      </c>
      <c r="E70" s="26">
        <v>7.9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38"/>
    </row>
    <row r="71" ht="27.6" spans="1:16">
      <c r="A71" s="19" t="s">
        <v>157</v>
      </c>
      <c r="B71" s="19" t="s">
        <v>77</v>
      </c>
      <c r="C71" s="24" t="s">
        <v>158</v>
      </c>
      <c r="D71" s="22" t="s">
        <v>86</v>
      </c>
      <c r="E71" s="26">
        <v>11.37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8"/>
    </row>
    <row r="72" spans="1:16">
      <c r="A72" s="19" t="s">
        <v>159</v>
      </c>
      <c r="B72" s="19" t="s">
        <v>77</v>
      </c>
      <c r="C72" s="24" t="s">
        <v>160</v>
      </c>
      <c r="D72" s="22" t="s">
        <v>86</v>
      </c>
      <c r="E72" s="26">
        <f>E71</f>
        <v>11.37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38"/>
    </row>
    <row r="73" spans="1:16">
      <c r="A73" s="19" t="s">
        <v>161</v>
      </c>
      <c r="B73" s="19" t="s">
        <v>77</v>
      </c>
      <c r="C73" s="29" t="s">
        <v>108</v>
      </c>
      <c r="D73" s="22" t="s">
        <v>102</v>
      </c>
      <c r="E73" s="26">
        <v>2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8"/>
    </row>
    <row r="74" spans="1:16">
      <c r="A74" s="19" t="s">
        <v>162</v>
      </c>
      <c r="B74" s="19" t="s">
        <v>77</v>
      </c>
      <c r="C74" s="29" t="s">
        <v>110</v>
      </c>
      <c r="D74" s="22" t="s">
        <v>102</v>
      </c>
      <c r="E74" s="26">
        <v>13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38"/>
    </row>
    <row r="75" spans="1:16">
      <c r="A75" s="19" t="s">
        <v>163</v>
      </c>
      <c r="B75" s="19" t="s">
        <v>77</v>
      </c>
      <c r="C75" s="30" t="s">
        <v>111</v>
      </c>
      <c r="D75" s="22" t="s">
        <v>102</v>
      </c>
      <c r="E75" s="26">
        <v>10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38"/>
    </row>
    <row r="76" spans="1:16">
      <c r="A76" s="19" t="s">
        <v>164</v>
      </c>
      <c r="B76" s="19" t="s">
        <v>77</v>
      </c>
      <c r="C76" s="24" t="s">
        <v>165</v>
      </c>
      <c r="D76" s="22" t="s">
        <v>86</v>
      </c>
      <c r="E76" s="26">
        <v>17.5168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38"/>
    </row>
    <row r="77" spans="1:16">
      <c r="A77" s="19" t="s">
        <v>166</v>
      </c>
      <c r="B77" s="19" t="s">
        <v>77</v>
      </c>
      <c r="C77" s="30" t="s">
        <v>167</v>
      </c>
      <c r="D77" s="22" t="s">
        <v>102</v>
      </c>
      <c r="E77" s="26">
        <v>0.5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38"/>
    </row>
    <row r="78" ht="27.6" spans="1:16">
      <c r="A78" s="19" t="s">
        <v>168</v>
      </c>
      <c r="B78" s="19" t="s">
        <v>169</v>
      </c>
      <c r="C78" s="24" t="s">
        <v>170</v>
      </c>
      <c r="D78" s="22" t="s">
        <v>117</v>
      </c>
      <c r="E78" s="26">
        <v>1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38"/>
    </row>
    <row r="79" spans="1:16">
      <c r="A79" s="19"/>
      <c r="B79" s="19"/>
      <c r="C79" s="24"/>
      <c r="D79" s="22"/>
      <c r="E79" s="26"/>
      <c r="F79" s="23"/>
      <c r="G79" s="39"/>
      <c r="H79" s="40"/>
      <c r="I79" s="40"/>
      <c r="J79" s="40"/>
      <c r="K79" s="50"/>
      <c r="L79" s="23"/>
      <c r="M79" s="23"/>
      <c r="N79" s="23"/>
      <c r="O79" s="23"/>
      <c r="P79" s="38"/>
    </row>
    <row r="80" ht="15.6" spans="1:16">
      <c r="A80" s="19" t="s">
        <v>171</v>
      </c>
      <c r="B80" s="19"/>
      <c r="C80" s="41" t="s">
        <v>172</v>
      </c>
      <c r="D80" s="22"/>
      <c r="E80" s="26"/>
      <c r="F80" s="23"/>
      <c r="G80" s="39"/>
      <c r="H80" s="40"/>
      <c r="I80" s="51"/>
      <c r="J80" s="51"/>
      <c r="K80" s="50"/>
      <c r="L80" s="23"/>
      <c r="M80" s="23"/>
      <c r="N80" s="23"/>
      <c r="O80" s="23"/>
      <c r="P80" s="38"/>
    </row>
    <row r="81" ht="41.4" spans="1:16">
      <c r="A81" s="19" t="s">
        <v>173</v>
      </c>
      <c r="B81" s="19" t="s">
        <v>51</v>
      </c>
      <c r="C81" s="31" t="s">
        <v>174</v>
      </c>
      <c r="D81" s="22" t="s">
        <v>86</v>
      </c>
      <c r="E81" s="26">
        <v>43.4</v>
      </c>
      <c r="F81" s="23"/>
      <c r="G81" s="23"/>
      <c r="H81" s="42"/>
      <c r="I81" s="42"/>
      <c r="J81" s="42"/>
      <c r="K81" s="23"/>
      <c r="L81" s="23"/>
      <c r="M81" s="23"/>
      <c r="N81" s="23"/>
      <c r="O81" s="23"/>
      <c r="P81" s="38"/>
    </row>
    <row r="82" ht="27.6" spans="1:16">
      <c r="A82" s="19" t="s">
        <v>175</v>
      </c>
      <c r="B82" s="19" t="s">
        <v>77</v>
      </c>
      <c r="C82" s="28" t="s">
        <v>176</v>
      </c>
      <c r="D82" s="22" t="s">
        <v>86</v>
      </c>
      <c r="E82" s="26">
        <v>127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38"/>
    </row>
    <row r="83" ht="27.6" spans="1:16">
      <c r="A83" s="19" t="s">
        <v>177</v>
      </c>
      <c r="B83" s="19" t="s">
        <v>77</v>
      </c>
      <c r="C83" s="28" t="s">
        <v>178</v>
      </c>
      <c r="D83" s="22" t="s">
        <v>86</v>
      </c>
      <c r="E83" s="26">
        <f>ROUND(E82*20%,2)</f>
        <v>25.4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38"/>
    </row>
    <row r="84" ht="41.4" spans="1:16">
      <c r="A84" s="19" t="s">
        <v>179</v>
      </c>
      <c r="B84" s="19" t="s">
        <v>169</v>
      </c>
      <c r="C84" s="31" t="s">
        <v>180</v>
      </c>
      <c r="D84" s="22" t="s">
        <v>86</v>
      </c>
      <c r="E84" s="26">
        <f>ROUND(E82*7%,2)</f>
        <v>8.89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38"/>
    </row>
    <row r="85" spans="1:16">
      <c r="A85" s="19" t="s">
        <v>181</v>
      </c>
      <c r="B85" s="19" t="s">
        <v>169</v>
      </c>
      <c r="C85" s="30" t="s">
        <v>98</v>
      </c>
      <c r="D85" s="22" t="s">
        <v>99</v>
      </c>
      <c r="E85" s="26">
        <v>130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38"/>
    </row>
    <row r="86" spans="1:16">
      <c r="A86" s="19" t="s">
        <v>182</v>
      </c>
      <c r="B86" s="19" t="s">
        <v>169</v>
      </c>
      <c r="C86" s="30" t="s">
        <v>101</v>
      </c>
      <c r="D86" s="22" t="s">
        <v>102</v>
      </c>
      <c r="E86" s="26">
        <v>7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38"/>
    </row>
    <row r="87" ht="27.6" spans="1:16">
      <c r="A87" s="19" t="s">
        <v>183</v>
      </c>
      <c r="B87" s="19" t="s">
        <v>77</v>
      </c>
      <c r="C87" s="28" t="s">
        <v>184</v>
      </c>
      <c r="D87" s="22" t="s">
        <v>86</v>
      </c>
      <c r="E87" s="26">
        <f>ROUND(E82*25%,2)</f>
        <v>31.75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38"/>
    </row>
    <row r="88" spans="1:16">
      <c r="A88" s="19" t="s">
        <v>185</v>
      </c>
      <c r="B88" s="19" t="s">
        <v>77</v>
      </c>
      <c r="C88" s="29" t="s">
        <v>108</v>
      </c>
      <c r="D88" s="22" t="s">
        <v>102</v>
      </c>
      <c r="E88" s="26">
        <v>5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38"/>
    </row>
    <row r="89" spans="1:16">
      <c r="A89" s="19" t="s">
        <v>186</v>
      </c>
      <c r="B89" s="19" t="s">
        <v>77</v>
      </c>
      <c r="C89" s="29" t="s">
        <v>110</v>
      </c>
      <c r="D89" s="22" t="s">
        <v>102</v>
      </c>
      <c r="E89" s="26">
        <v>23.2833333333333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38"/>
    </row>
    <row r="90" spans="1:16">
      <c r="A90" s="19" t="s">
        <v>187</v>
      </c>
      <c r="B90" s="19" t="s">
        <v>77</v>
      </c>
      <c r="C90" s="30" t="s">
        <v>111</v>
      </c>
      <c r="D90" s="22" t="s">
        <v>102</v>
      </c>
      <c r="E90" s="26">
        <v>10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38"/>
    </row>
    <row r="91" spans="1:16">
      <c r="A91" s="19" t="s">
        <v>188</v>
      </c>
      <c r="B91" s="19" t="s">
        <v>77</v>
      </c>
      <c r="C91" s="28" t="s">
        <v>189</v>
      </c>
      <c r="D91" s="22" t="s">
        <v>86</v>
      </c>
      <c r="E91" s="26">
        <f>E82</f>
        <v>127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38"/>
    </row>
    <row r="92" spans="1:16">
      <c r="A92" s="19" t="s">
        <v>190</v>
      </c>
      <c r="B92" s="19" t="s">
        <v>77</v>
      </c>
      <c r="C92" s="30" t="s">
        <v>167</v>
      </c>
      <c r="D92" s="22" t="s">
        <v>102</v>
      </c>
      <c r="E92" s="26">
        <v>4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38"/>
    </row>
    <row r="93" spans="1:16">
      <c r="A93" s="19" t="s">
        <v>191</v>
      </c>
      <c r="B93" s="19" t="s">
        <v>77</v>
      </c>
      <c r="C93" s="28" t="s">
        <v>192</v>
      </c>
      <c r="D93" s="22" t="s">
        <v>53</v>
      </c>
      <c r="E93" s="26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38"/>
    </row>
    <row r="94" spans="1:16">
      <c r="A94" s="19" t="s">
        <v>193</v>
      </c>
      <c r="B94" s="19" t="s">
        <v>77</v>
      </c>
      <c r="C94" s="28" t="s">
        <v>194</v>
      </c>
      <c r="D94" s="22" t="s">
        <v>53</v>
      </c>
      <c r="E94" s="26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38"/>
    </row>
    <row r="95" spans="1:16">
      <c r="A95" s="19" t="s">
        <v>195</v>
      </c>
      <c r="B95" s="19" t="s">
        <v>77</v>
      </c>
      <c r="C95" s="28" t="s">
        <v>196</v>
      </c>
      <c r="D95" s="22" t="s">
        <v>86</v>
      </c>
      <c r="E95" s="26">
        <v>4.34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38"/>
    </row>
    <row r="96" spans="1:16">
      <c r="A96" s="19" t="s">
        <v>197</v>
      </c>
      <c r="B96" s="19" t="s">
        <v>51</v>
      </c>
      <c r="C96" s="28" t="s">
        <v>74</v>
      </c>
      <c r="D96" s="25" t="s">
        <v>56</v>
      </c>
      <c r="E96" s="26">
        <v>15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38"/>
    </row>
    <row r="97" spans="1:16">
      <c r="A97" s="19"/>
      <c r="B97" s="19"/>
      <c r="C97" s="28"/>
      <c r="D97" s="25"/>
      <c r="E97" s="26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38"/>
    </row>
    <row r="98" spans="1:16">
      <c r="A98" s="19">
        <v>8</v>
      </c>
      <c r="B98" s="19"/>
      <c r="C98" s="43" t="s">
        <v>198</v>
      </c>
      <c r="D98" s="25"/>
      <c r="E98" s="26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38"/>
    </row>
    <row r="99" spans="1:16">
      <c r="A99" s="76" t="s">
        <v>199</v>
      </c>
      <c r="B99" s="19" t="s">
        <v>51</v>
      </c>
      <c r="C99" s="28" t="s">
        <v>200</v>
      </c>
      <c r="D99" s="25" t="s">
        <v>68</v>
      </c>
      <c r="E99" s="26">
        <v>49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38"/>
    </row>
    <row r="100" spans="1:16">
      <c r="A100" s="76" t="s">
        <v>201</v>
      </c>
      <c r="B100" s="19" t="s">
        <v>51</v>
      </c>
      <c r="C100" s="28" t="s">
        <v>202</v>
      </c>
      <c r="D100" s="25" t="s">
        <v>203</v>
      </c>
      <c r="E100" s="26">
        <v>6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38"/>
    </row>
    <row r="101" spans="1:16">
      <c r="A101" s="76" t="s">
        <v>204</v>
      </c>
      <c r="B101" s="19" t="s">
        <v>51</v>
      </c>
      <c r="C101" s="28" t="s">
        <v>205</v>
      </c>
      <c r="D101" s="25" t="s">
        <v>99</v>
      </c>
      <c r="E101" s="26">
        <v>1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38"/>
    </row>
    <row r="102" ht="27.6" spans="1:16">
      <c r="A102" s="76" t="s">
        <v>206</v>
      </c>
      <c r="B102" s="19" t="s">
        <v>51</v>
      </c>
      <c r="C102" s="28" t="s">
        <v>207</v>
      </c>
      <c r="D102" s="25" t="s">
        <v>53</v>
      </c>
      <c r="E102" s="26">
        <v>1</v>
      </c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38"/>
    </row>
    <row r="103" spans="1:16">
      <c r="A103" s="76" t="s">
        <v>208</v>
      </c>
      <c r="B103" s="19" t="s">
        <v>51</v>
      </c>
      <c r="C103" s="28" t="s">
        <v>209</v>
      </c>
      <c r="D103" s="25" t="s">
        <v>86</v>
      </c>
      <c r="E103" s="26">
        <v>73.2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38"/>
    </row>
    <row r="104" spans="1:16">
      <c r="A104" s="76" t="s">
        <v>210</v>
      </c>
      <c r="B104" s="19" t="s">
        <v>51</v>
      </c>
      <c r="C104" s="28" t="s">
        <v>211</v>
      </c>
      <c r="D104" s="25" t="s">
        <v>203</v>
      </c>
      <c r="E104" s="26">
        <v>5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8"/>
    </row>
    <row r="105" spans="1:16">
      <c r="A105" s="76" t="s">
        <v>212</v>
      </c>
      <c r="B105" s="19" t="s">
        <v>51</v>
      </c>
      <c r="C105" s="28" t="s">
        <v>213</v>
      </c>
      <c r="D105" s="25" t="s">
        <v>214</v>
      </c>
      <c r="E105" s="26">
        <v>2</v>
      </c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38"/>
    </row>
    <row r="106" spans="1:16">
      <c r="A106" s="76" t="s">
        <v>215</v>
      </c>
      <c r="B106" s="19" t="s">
        <v>51</v>
      </c>
      <c r="C106" s="28" t="s">
        <v>216</v>
      </c>
      <c r="D106" s="25" t="s">
        <v>203</v>
      </c>
      <c r="E106" s="26">
        <v>6</v>
      </c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38"/>
    </row>
    <row r="107" spans="1:16">
      <c r="A107" s="76" t="s">
        <v>217</v>
      </c>
      <c r="B107" s="19" t="s">
        <v>51</v>
      </c>
      <c r="C107" s="28" t="s">
        <v>218</v>
      </c>
      <c r="D107" s="25" t="s">
        <v>214</v>
      </c>
      <c r="E107" s="26">
        <v>2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38"/>
    </row>
    <row r="108" spans="1:16">
      <c r="A108" s="76" t="s">
        <v>219</v>
      </c>
      <c r="B108" s="19" t="s">
        <v>51</v>
      </c>
      <c r="C108" s="28" t="s">
        <v>220</v>
      </c>
      <c r="D108" s="25" t="s">
        <v>53</v>
      </c>
      <c r="E108" s="26">
        <v>1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38"/>
    </row>
    <row r="109" ht="14.4" customHeight="1" spans="1:16">
      <c r="A109" s="44" t="s">
        <v>32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52">
        <f>ROUND(SUM(L14:L108),2)</f>
        <v>0</v>
      </c>
      <c r="M109" s="52">
        <f>ROUND(SUM(M14:M108),2)</f>
        <v>0</v>
      </c>
      <c r="N109" s="52">
        <f>ROUND(SUM(N14:N108),2)</f>
        <v>0</v>
      </c>
      <c r="O109" s="52">
        <f>ROUND(SUM(O14:O108),2)</f>
        <v>0</v>
      </c>
      <c r="P109" s="52">
        <f>ROUND(SUM(P14:P108),2)</f>
        <v>0</v>
      </c>
    </row>
    <row r="110" ht="14.4" customHeight="1" spans="1:16">
      <c r="A110" s="29" t="s">
        <v>221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77" t="s">
        <v>222</v>
      </c>
      <c r="M110" s="53">
        <f>ROUND(M109*23.59%,2)</f>
        <v>0</v>
      </c>
      <c r="N110" s="77" t="s">
        <v>222</v>
      </c>
      <c r="O110" s="77" t="s">
        <v>222</v>
      </c>
      <c r="P110" s="53">
        <f>SUM(L110:O110)</f>
        <v>0</v>
      </c>
    </row>
    <row r="111" ht="14.4" customHeight="1" spans="1:16">
      <c r="A111" s="44" t="s">
        <v>223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0">
        <f>SUM(L109:L110)</f>
        <v>0</v>
      </c>
      <c r="M111" s="40">
        <f t="shared" ref="M111:P111" si="0">SUM(M109:M110)</f>
        <v>0</v>
      </c>
      <c r="N111" s="40">
        <f t="shared" si="0"/>
        <v>0</v>
      </c>
      <c r="O111" s="40">
        <f t="shared" si="0"/>
        <v>0</v>
      </c>
      <c r="P111" s="52">
        <f t="shared" si="0"/>
        <v>0</v>
      </c>
    </row>
    <row r="112" spans="1:16">
      <c r="A112" s="2"/>
      <c r="B112" s="45"/>
      <c r="C112" s="45"/>
      <c r="D112" s="45"/>
      <c r="E112" s="45"/>
      <c r="F112" s="46"/>
      <c r="G112" s="46"/>
      <c r="H112" s="46"/>
      <c r="I112" s="46"/>
      <c r="J112" s="46"/>
      <c r="K112" s="46"/>
      <c r="L112" s="4"/>
      <c r="M112" s="4"/>
      <c r="N112" s="4"/>
      <c r="O112" s="4"/>
      <c r="P112" s="4"/>
    </row>
    <row r="113" spans="2:16">
      <c r="B113" s="2"/>
      <c r="D113" s="2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8" t="s">
        <v>14</v>
      </c>
      <c r="B114" s="8"/>
      <c r="C114" s="9"/>
      <c r="D114" s="47"/>
      <c r="E114" s="47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</row>
    <row r="115" spans="1:16">
      <c r="A115" s="2" t="s">
        <v>9</v>
      </c>
      <c r="C115" s="49" t="s">
        <v>15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  <row r="116" spans="1:16">
      <c r="A116" s="1" t="s">
        <v>224</v>
      </c>
      <c r="D116" s="2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4:16">
      <c r="D117" s="2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8" t="s">
        <v>17</v>
      </c>
      <c r="B118" s="8"/>
      <c r="C118" s="9"/>
      <c r="D118" s="9"/>
      <c r="E118" s="9"/>
      <c r="F118" s="9"/>
      <c r="G118" s="9"/>
      <c r="H118" s="9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2" t="s">
        <v>9</v>
      </c>
      <c r="C119" s="49" t="s">
        <v>15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</row>
    <row r="120" spans="1:16">
      <c r="A120" s="1" t="s">
        <v>18</v>
      </c>
      <c r="C120" s="9"/>
      <c r="D120" s="2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2:16">
      <c r="B121" s="2"/>
      <c r="D121" s="2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2:16">
      <c r="B122" s="2"/>
      <c r="D122" s="2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</sheetData>
  <mergeCells count="24">
    <mergeCell ref="C2:L2"/>
    <mergeCell ref="C3:L3"/>
    <mergeCell ref="C4:L4"/>
    <mergeCell ref="A5:B5"/>
    <mergeCell ref="A6:B6"/>
    <mergeCell ref="A7:B7"/>
    <mergeCell ref="A8:B8"/>
    <mergeCell ref="A9:P9"/>
    <mergeCell ref="A10:P10"/>
    <mergeCell ref="F12:K12"/>
    <mergeCell ref="L12:P12"/>
    <mergeCell ref="A109:K109"/>
    <mergeCell ref="A110:K110"/>
    <mergeCell ref="A111:K111"/>
    <mergeCell ref="A114:B114"/>
    <mergeCell ref="C115:P115"/>
    <mergeCell ref="A118:B118"/>
    <mergeCell ref="E118:H118"/>
    <mergeCell ref="C119:P119"/>
    <mergeCell ref="A12:A13"/>
    <mergeCell ref="B12:B13"/>
    <mergeCell ref="C12:C13"/>
    <mergeCell ref="D12:D13"/>
    <mergeCell ref="E12:E13"/>
  </mergeCells>
  <printOptions horizontalCentered="1"/>
  <pageMargins left="0.393700787401575" right="0.393700787401575" top="0.748031496062992" bottom="0.748031496062992" header="0" footer="0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Koptāme</vt:lpstr>
      <vt:lpstr>Kopsav.apr.</vt:lpstr>
      <vt:lpstr>Lok.tāme_1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Daina.Perkone</cp:lastModifiedBy>
  <dcterms:created xsi:type="dcterms:W3CDTF">2017-07-06T11:17:00Z</dcterms:created>
  <cp:lastPrinted>2017-08-11T05:39:00Z</cp:lastPrinted>
  <dcterms:modified xsi:type="dcterms:W3CDTF">2024-02-28T14:58:12Z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07D1CD1D0A9B4667841493EF9734DC89_13</vt:lpwstr>
  </property>
  <property fmtid="{D5CDD505-2E9C-101B-9397-08002B2CF9AE}" pid="3" name="KSOProductBuildVer">
    <vt:lpwstr>1033-12.2.0.13489</vt:lpwstr>
  </property>
</Properties>
</file>